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85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<sst xmlns="http://schemas.openxmlformats.org/spreadsheetml/2006/main" count="340" uniqueCount="308">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</sst>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8" xfId="51" applyFont="1" applyBorder="1" applyAlignment="1">
      <alignment horizontal="center"/>
      <protection/>
    </xf>
    <xf numFmtId="0" fontId="3" fillId="0" borderId="29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L26" sqref="L2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8" t="s">
        <v>214</v>
      </c>
      <c r="B1" s="179"/>
      <c r="C1" s="179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26" t="s">
        <v>215</v>
      </c>
      <c r="B2" s="127"/>
      <c r="C2" s="127"/>
      <c r="D2" s="128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32" t="s">
        <v>217</v>
      </c>
      <c r="B6" s="133"/>
      <c r="C6" s="124" t="s">
        <v>286</v>
      </c>
      <c r="D6" s="125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34" t="s">
        <v>218</v>
      </c>
      <c r="B8" s="135"/>
      <c r="C8" s="124" t="s">
        <v>287</v>
      </c>
      <c r="D8" s="125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1" t="s">
        <v>219</v>
      </c>
      <c r="B10" s="122"/>
      <c r="C10" s="124" t="s">
        <v>288</v>
      </c>
      <c r="D10" s="125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23"/>
      <c r="B11" s="122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32" t="s">
        <v>220</v>
      </c>
      <c r="B12" s="133"/>
      <c r="C12" s="136" t="s">
        <v>289</v>
      </c>
      <c r="D12" s="137"/>
      <c r="E12" s="137"/>
      <c r="F12" s="137"/>
      <c r="G12" s="137"/>
      <c r="H12" s="137"/>
      <c r="I12" s="138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32" t="s">
        <v>221</v>
      </c>
      <c r="B14" s="133"/>
      <c r="C14" s="142">
        <v>52100</v>
      </c>
      <c r="D14" s="143"/>
      <c r="E14" s="15"/>
      <c r="F14" s="136" t="s">
        <v>290</v>
      </c>
      <c r="G14" s="137"/>
      <c r="H14" s="137"/>
      <c r="I14" s="138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32" t="s">
        <v>222</v>
      </c>
      <c r="B16" s="133"/>
      <c r="C16" s="136" t="s">
        <v>291</v>
      </c>
      <c r="D16" s="137"/>
      <c r="E16" s="137"/>
      <c r="F16" s="137"/>
      <c r="G16" s="137"/>
      <c r="H16" s="137"/>
      <c r="I16" s="138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32" t="s">
        <v>223</v>
      </c>
      <c r="B18" s="133"/>
      <c r="C18" s="139" t="s">
        <v>292</v>
      </c>
      <c r="D18" s="140"/>
      <c r="E18" s="140"/>
      <c r="F18" s="140"/>
      <c r="G18" s="140"/>
      <c r="H18" s="140"/>
      <c r="I18" s="141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32" t="s">
        <v>224</v>
      </c>
      <c r="B20" s="133"/>
      <c r="C20" s="139" t="s">
        <v>293</v>
      </c>
      <c r="D20" s="140"/>
      <c r="E20" s="140"/>
      <c r="F20" s="140"/>
      <c r="G20" s="140"/>
      <c r="H20" s="140"/>
      <c r="I20" s="141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32" t="s">
        <v>225</v>
      </c>
      <c r="B22" s="133"/>
      <c r="C22" s="114">
        <v>359</v>
      </c>
      <c r="D22" s="136" t="s">
        <v>290</v>
      </c>
      <c r="E22" s="144"/>
      <c r="F22" s="145"/>
      <c r="G22" s="132"/>
      <c r="H22" s="147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32" t="s">
        <v>226</v>
      </c>
      <c r="B24" s="133"/>
      <c r="C24" s="114">
        <v>18</v>
      </c>
      <c r="D24" s="136" t="s">
        <v>294</v>
      </c>
      <c r="E24" s="144"/>
      <c r="F24" s="144"/>
      <c r="G24" s="145"/>
      <c r="H24" s="50" t="s">
        <v>227</v>
      </c>
      <c r="I24" s="120">
        <v>791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32" t="s">
        <v>228</v>
      </c>
      <c r="B26" s="133"/>
      <c r="C26" s="115" t="s">
        <v>295</v>
      </c>
      <c r="D26" s="24"/>
      <c r="E26" s="32"/>
      <c r="F26" s="23"/>
      <c r="G26" s="146" t="s">
        <v>229</v>
      </c>
      <c r="H26" s="133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9"/>
      <c r="K30" s="9"/>
      <c r="L30" s="9"/>
    </row>
    <row r="31" spans="1:12" ht="12.75">
      <c r="A31" s="87"/>
      <c r="B31" s="21"/>
      <c r="C31" s="20"/>
      <c r="D31" s="158"/>
      <c r="E31" s="158"/>
      <c r="F31" s="158"/>
      <c r="G31" s="159"/>
      <c r="H31" s="15"/>
      <c r="I31" s="94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9"/>
      <c r="K36" s="9"/>
      <c r="L36" s="9"/>
    </row>
    <row r="37" spans="1:12" ht="12.75">
      <c r="A37" s="96"/>
      <c r="B37" s="29"/>
      <c r="C37" s="160"/>
      <c r="D37" s="161"/>
      <c r="E37" s="15"/>
      <c r="F37" s="160"/>
      <c r="G37" s="161"/>
      <c r="H37" s="15"/>
      <c r="I37" s="88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1" t="s">
        <v>233</v>
      </c>
      <c r="B44" s="168"/>
      <c r="C44" s="124"/>
      <c r="D44" s="125"/>
      <c r="E44" s="25"/>
      <c r="F44" s="136"/>
      <c r="G44" s="156"/>
      <c r="H44" s="156"/>
      <c r="I44" s="157"/>
      <c r="J44" s="9"/>
      <c r="K44" s="9"/>
      <c r="L44" s="9"/>
    </row>
    <row r="45" spans="1:12" ht="12.75">
      <c r="A45" s="96"/>
      <c r="B45" s="29"/>
      <c r="C45" s="160"/>
      <c r="D45" s="161"/>
      <c r="E45" s="15"/>
      <c r="F45" s="160"/>
      <c r="G45" s="162"/>
      <c r="H45" s="34"/>
      <c r="I45" s="100"/>
      <c r="J45" s="9"/>
      <c r="K45" s="9"/>
      <c r="L45" s="9"/>
    </row>
    <row r="46" spans="1:12" ht="12.75">
      <c r="A46" s="121" t="s">
        <v>234</v>
      </c>
      <c r="B46" s="168"/>
      <c r="C46" s="136" t="s">
        <v>297</v>
      </c>
      <c r="D46" s="181"/>
      <c r="E46" s="181"/>
      <c r="F46" s="181"/>
      <c r="G46" s="181"/>
      <c r="H46" s="181"/>
      <c r="I46" s="182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1" t="s">
        <v>236</v>
      </c>
      <c r="B48" s="168"/>
      <c r="C48" s="172" t="s">
        <v>298</v>
      </c>
      <c r="D48" s="170"/>
      <c r="E48" s="171"/>
      <c r="F48" s="15"/>
      <c r="G48" s="50" t="s">
        <v>237</v>
      </c>
      <c r="H48" s="172" t="s">
        <v>299</v>
      </c>
      <c r="I48" s="171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1" t="s">
        <v>223</v>
      </c>
      <c r="B50" s="168"/>
      <c r="C50" s="169" t="s">
        <v>300</v>
      </c>
      <c r="D50" s="170"/>
      <c r="E50" s="170"/>
      <c r="F50" s="170"/>
      <c r="G50" s="170"/>
      <c r="H50" s="170"/>
      <c r="I50" s="171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32" t="s">
        <v>238</v>
      </c>
      <c r="B52" s="133"/>
      <c r="C52" s="172" t="s">
        <v>303</v>
      </c>
      <c r="D52" s="170"/>
      <c r="E52" s="170"/>
      <c r="F52" s="170"/>
      <c r="G52" s="170"/>
      <c r="H52" s="170"/>
      <c r="I52" s="138"/>
      <c r="J52" s="9"/>
      <c r="K52" s="9"/>
      <c r="L52" s="9"/>
    </row>
    <row r="53" spans="1:12" ht="12.75">
      <c r="A53" s="101"/>
      <c r="B53" s="19"/>
      <c r="C53" s="180" t="s">
        <v>239</v>
      </c>
      <c r="D53" s="180"/>
      <c r="E53" s="180"/>
      <c r="F53" s="180"/>
      <c r="G53" s="180"/>
      <c r="H53" s="180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73" t="s">
        <v>240</v>
      </c>
      <c r="C55" s="174"/>
      <c r="D55" s="174"/>
      <c r="E55" s="174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75" t="s">
        <v>304</v>
      </c>
      <c r="C56" s="176"/>
      <c r="D56" s="176"/>
      <c r="E56" s="176"/>
      <c r="F56" s="176"/>
      <c r="G56" s="176"/>
      <c r="H56" s="176"/>
      <c r="I56" s="177"/>
      <c r="J56" s="9"/>
      <c r="K56" s="9"/>
      <c r="L56" s="9"/>
    </row>
    <row r="57" spans="1:12" ht="12.75">
      <c r="A57" s="101"/>
      <c r="B57" s="175" t="s">
        <v>272</v>
      </c>
      <c r="C57" s="176"/>
      <c r="D57" s="176"/>
      <c r="E57" s="176"/>
      <c r="F57" s="176"/>
      <c r="G57" s="176"/>
      <c r="H57" s="176"/>
      <c r="I57" s="103"/>
      <c r="J57" s="9"/>
      <c r="K57" s="9"/>
      <c r="L57" s="9"/>
    </row>
    <row r="58" spans="1:12" ht="12.75">
      <c r="A58" s="101"/>
      <c r="B58" s="175" t="s">
        <v>273</v>
      </c>
      <c r="C58" s="176"/>
      <c r="D58" s="176"/>
      <c r="E58" s="176"/>
      <c r="F58" s="176"/>
      <c r="G58" s="176"/>
      <c r="H58" s="176"/>
      <c r="I58" s="177"/>
      <c r="J58" s="9"/>
      <c r="K58" s="9"/>
      <c r="L58" s="9"/>
    </row>
    <row r="59" spans="1:12" ht="12.75">
      <c r="A59" s="101"/>
      <c r="B59" s="175" t="s">
        <v>274</v>
      </c>
      <c r="C59" s="176"/>
      <c r="D59" s="176"/>
      <c r="E59" s="176"/>
      <c r="F59" s="176"/>
      <c r="G59" s="176"/>
      <c r="H59" s="176"/>
      <c r="I59" s="177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63" t="s">
        <v>243</v>
      </c>
      <c r="H62" s="164"/>
      <c r="I62" s="165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66"/>
      <c r="H63" s="167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A116" sqref="A116:K116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16" t="s">
        <v>127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301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50</v>
      </c>
      <c r="B4" s="222"/>
      <c r="C4" s="222"/>
      <c r="D4" s="222"/>
      <c r="E4" s="222"/>
      <c r="F4" s="222"/>
      <c r="G4" s="222"/>
      <c r="H4" s="223"/>
      <c r="I4" s="57" t="s">
        <v>244</v>
      </c>
      <c r="J4" s="58" t="s">
        <v>283</v>
      </c>
      <c r="K4" s="59" t="s">
        <v>284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6">
        <v>2</v>
      </c>
      <c r="J5" s="55">
        <v>3</v>
      </c>
      <c r="K5" s="55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5"/>
      <c r="K7" s="5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2">
        <f>J9+J16+J26+J35+J39</f>
        <v>1060601667</v>
      </c>
      <c r="K8" s="52">
        <f>K9+K16+K26+K35+K39</f>
        <v>1175747415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2">
        <f>SUM(J10:J15)</f>
        <v>3848124</v>
      </c>
      <c r="K9" s="52">
        <f>SUM(K10:K15)</f>
        <v>3707530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2375467</v>
      </c>
      <c r="K11" s="6">
        <v>2265341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1085686</v>
      </c>
      <c r="K14" s="6">
        <v>1136808</v>
      </c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386971</v>
      </c>
      <c r="K15" s="6">
        <v>305381</v>
      </c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2">
        <f>SUM(J17:J25)</f>
        <v>1048426623</v>
      </c>
      <c r="K16" s="52">
        <f>SUM(K17:K25)</f>
        <v>1160956919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191795521</v>
      </c>
      <c r="K17" s="6">
        <v>191795521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783506403</v>
      </c>
      <c r="K18" s="6">
        <v>764755318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49972177</v>
      </c>
      <c r="K19" s="6">
        <v>45629869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1245155</v>
      </c>
      <c r="K20" s="6">
        <v>1361517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81309</v>
      </c>
      <c r="K22" s="6">
        <v>1188174</v>
      </c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11939908</v>
      </c>
      <c r="K23" s="6">
        <v>145806829</v>
      </c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9886150</v>
      </c>
      <c r="K24" s="6">
        <v>10419691</v>
      </c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2">
        <f>SUM(J27:J34)</f>
        <v>560880</v>
      </c>
      <c r="K26" s="52">
        <f>SUM(K27:K34)</f>
        <v>3316925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40000</v>
      </c>
      <c r="K27" s="6">
        <v>40000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/>
      <c r="K28" s="6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/>
      <c r="K29" s="6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/>
      <c r="K30" s="6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135263</v>
      </c>
      <c r="K31" s="6">
        <v>135263</v>
      </c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385617</v>
      </c>
      <c r="K32" s="6">
        <v>3141662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/>
      <c r="K33" s="6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/>
      <c r="K37" s="6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>
        <v>7766040</v>
      </c>
      <c r="K39" s="6">
        <v>7766041</v>
      </c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2">
        <v>49615216</v>
      </c>
      <c r="K40" s="52">
        <f>K41+K49+K56+K64</f>
        <v>47175937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2">
        <f>SUM(J42:J48)</f>
        <v>613046</v>
      </c>
      <c r="K41" s="52">
        <f>SUM(K42:K48)</f>
        <v>1898460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607373</v>
      </c>
      <c r="K42" s="6">
        <v>1779182</v>
      </c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>
        <v>4660</v>
      </c>
      <c r="K45" s="6">
        <v>5437</v>
      </c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1013</v>
      </c>
      <c r="K46" s="6">
        <v>113841</v>
      </c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2">
        <f>SUM(J50:J55)</f>
        <v>16562783</v>
      </c>
      <c r="K49" s="52">
        <f>SUM(K50:K55)</f>
        <v>42710267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272203</v>
      </c>
      <c r="K50" s="6">
        <v>1324932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6373665</v>
      </c>
      <c r="K51" s="6">
        <v>21993122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10185</v>
      </c>
      <c r="K53" s="6">
        <v>31823</v>
      </c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6502110</v>
      </c>
      <c r="K54" s="6">
        <v>7899177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3404620</v>
      </c>
      <c r="K55" s="6">
        <v>11461213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/>
      <c r="K58" s="6"/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/>
      <c r="K62" s="6"/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32439386</v>
      </c>
      <c r="K64" s="6">
        <v>2567210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6"/>
      <c r="K65" s="6"/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2">
        <f>J7+J8+J40+J65</f>
        <v>1110216883</v>
      </c>
      <c r="K66" s="52">
        <f>K7+K8+K40+K65</f>
        <v>1222923352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7"/>
      <c r="K67" s="7"/>
    </row>
    <row r="68" spans="1:11" ht="12.75">
      <c r="A68" s="193" t="s">
        <v>49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3">
        <f>J70+J71+J72+J78+J79+J82+J85</f>
        <v>683762253</v>
      </c>
      <c r="K69" s="53">
        <f>K70+K71+K72+K78+K79+K82+K85</f>
        <v>632417999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43650000</v>
      </c>
      <c r="K70" s="6">
        <v>43650000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/>
      <c r="K71" s="6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2">
        <f>J73+J74-J75+J76+J77</f>
        <v>638669776</v>
      </c>
      <c r="K72" s="52">
        <f>K73+K74-K75+K76+K77</f>
        <v>638669776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2129389</v>
      </c>
      <c r="K73" s="6">
        <v>2129389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3380</v>
      </c>
      <c r="K74" s="6">
        <v>3380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3380</v>
      </c>
      <c r="K75" s="6">
        <v>3380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636540387</v>
      </c>
      <c r="K77" s="6">
        <v>636540387</v>
      </c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41608</v>
      </c>
      <c r="K78" s="6">
        <v>41608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2">
        <f>J80-J81</f>
        <v>666752</v>
      </c>
      <c r="K79" s="52">
        <f>K80-K81</f>
        <v>1400869</v>
      </c>
    </row>
    <row r="80" spans="1:11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6">
        <v>666752</v>
      </c>
      <c r="K80" s="6">
        <v>1400869</v>
      </c>
    </row>
    <row r="81" spans="1:11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6"/>
      <c r="K81" s="6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2">
        <f>J83-J84</f>
        <v>734117</v>
      </c>
      <c r="K82" s="52">
        <f>K83-K84</f>
        <v>-51344254</v>
      </c>
    </row>
    <row r="83" spans="1:11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6">
        <v>734117</v>
      </c>
      <c r="K83" s="6"/>
    </row>
    <row r="84" spans="1:11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6"/>
      <c r="K84" s="6">
        <v>51344254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2">
        <f>SUM(J87:J89)</f>
        <v>36790927</v>
      </c>
      <c r="K86" s="52">
        <v>40237355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896671</v>
      </c>
      <c r="K87" s="6">
        <v>896671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35894256</v>
      </c>
      <c r="K89" s="6">
        <v>39340684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2">
        <f>SUM(J91:J99)</f>
        <v>336282223</v>
      </c>
      <c r="K90" s="52">
        <f>SUM(K91:K99)</f>
        <v>395412661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114507089</v>
      </c>
      <c r="K91" s="6">
        <v>118920835</v>
      </c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221775134</v>
      </c>
      <c r="K93" s="6">
        <v>276491826</v>
      </c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/>
      <c r="K97" s="6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/>
      <c r="K98" s="6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2">
        <f>SUM(J101:J112)</f>
        <v>53381480</v>
      </c>
      <c r="K100" s="52">
        <f>SUM(K101:K112)</f>
        <v>154855337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1962557</v>
      </c>
      <c r="K101" s="6">
        <v>3786822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/>
      <c r="K102" s="6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13258525</v>
      </c>
      <c r="K103" s="6">
        <v>19147172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1618848</v>
      </c>
      <c r="K104" s="6">
        <v>20866937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10317417</v>
      </c>
      <c r="K105" s="6">
        <v>82509224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/>
      <c r="K107" s="6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8559677</v>
      </c>
      <c r="K108" s="6">
        <v>8468006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2371444</v>
      </c>
      <c r="K109" s="6">
        <v>4847370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/>
      <c r="K110" s="6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15293012</v>
      </c>
      <c r="K112" s="6">
        <v>15229806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6"/>
      <c r="K113" s="6"/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2">
        <f>J69+J86+J90+J100+J113</f>
        <v>1110216883</v>
      </c>
      <c r="K114" s="52">
        <f>K69+K86+K90+K100+K113</f>
        <v>1222923352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7"/>
      <c r="K115" s="7"/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>
      <c r="A119" s="183" t="s">
        <v>4</v>
      </c>
      <c r="B119" s="184"/>
      <c r="C119" s="184"/>
      <c r="D119" s="184"/>
      <c r="E119" s="184"/>
      <c r="F119" s="184"/>
      <c r="G119" s="184"/>
      <c r="H119" s="185"/>
      <c r="I119" s="4">
        <v>110</v>
      </c>
      <c r="J119" s="7"/>
      <c r="K119" s="7"/>
    </row>
    <row r="120" spans="1:11" ht="12.75">
      <c r="A120" s="186" t="s">
        <v>276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7">
      <selection activeCell="K48" sqref="K48"/>
    </sheetView>
  </sheetViews>
  <sheetFormatPr defaultColWidth="9.140625" defaultRowHeight="12.75"/>
  <cols>
    <col min="1" max="8" width="9.140625" style="51" customWidth="1"/>
    <col min="9" max="9" width="6.57421875" style="51" bestFit="1" customWidth="1"/>
    <col min="10" max="10" width="10.7109375" style="51" customWidth="1"/>
    <col min="11" max="11" width="11.00390625" style="51" customWidth="1"/>
    <col min="12" max="12" width="10.7109375" style="51" bestFit="1" customWidth="1"/>
    <col min="13" max="13" width="11.00390625" style="51" bestFit="1" customWidth="1"/>
    <col min="14" max="16384" width="9.140625" style="51" customWidth="1"/>
  </cols>
  <sheetData>
    <row r="1" spans="1:13" ht="12.75" customHeight="1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8" t="s">
        <v>307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44" t="s">
        <v>301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7" t="s">
        <v>245</v>
      </c>
      <c r="J4" s="242" t="s">
        <v>283</v>
      </c>
      <c r="K4" s="242"/>
      <c r="L4" s="242" t="s">
        <v>284</v>
      </c>
      <c r="M4" s="242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3">
        <f>SUM(J8:J9)</f>
        <v>71309225</v>
      </c>
      <c r="K7" s="53">
        <f>SUM(K8:K9)</f>
        <v>61616515</v>
      </c>
      <c r="L7" s="53">
        <f>SUM(L8:L9)</f>
        <v>79496398</v>
      </c>
      <c r="M7" s="53">
        <f>SUM(M8:M9)</f>
        <v>71306622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6">
        <v>70677109</v>
      </c>
      <c r="K8" s="6">
        <v>61366796</v>
      </c>
      <c r="L8" s="6">
        <v>79202927</v>
      </c>
      <c r="M8" s="6">
        <v>71289588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6">
        <v>632116</v>
      </c>
      <c r="K9" s="6">
        <v>249719</v>
      </c>
      <c r="L9" s="6">
        <v>293471</v>
      </c>
      <c r="M9" s="6">
        <v>17034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2">
        <f>J11+J12+J16+J20+J21+J22+J25+J26</f>
        <v>118449000</v>
      </c>
      <c r="K10" s="52">
        <f>K11+K12+K16+K20+K21+K22+K25+K26</f>
        <v>74573962</v>
      </c>
      <c r="L10" s="52">
        <f>L11+L12+L16+L20+L21+L22+L25+L26</f>
        <v>121640732</v>
      </c>
      <c r="M10" s="52">
        <f>M11+M12+M16+M20+M21+M22+M25+M26</f>
        <v>78837970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6"/>
      <c r="K11" s="6"/>
      <c r="L11" s="6"/>
      <c r="M11" s="6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2">
        <f>SUM(J13:J15)</f>
        <v>41244439</v>
      </c>
      <c r="K12" s="52">
        <f>SUM(K13:K15)</f>
        <v>27533343</v>
      </c>
      <c r="L12" s="52">
        <f>SUM(L13:L15)</f>
        <v>41542141</v>
      </c>
      <c r="M12" s="52">
        <f>SUM(M13:M15)</f>
        <v>29296166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17140437</v>
      </c>
      <c r="K13" s="6">
        <v>12376938</v>
      </c>
      <c r="L13" s="6">
        <v>17001550</v>
      </c>
      <c r="M13" s="6">
        <v>13558497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>
        <v>1479</v>
      </c>
      <c r="K14" s="6">
        <v>1479</v>
      </c>
      <c r="L14" s="6">
        <v>1384</v>
      </c>
      <c r="M14" s="6">
        <v>1384</v>
      </c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24102523</v>
      </c>
      <c r="K15" s="6">
        <v>15154926</v>
      </c>
      <c r="L15" s="6">
        <v>24539207</v>
      </c>
      <c r="M15" s="6">
        <v>15736285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2">
        <f>SUM(J17:J19)</f>
        <v>37332353</v>
      </c>
      <c r="K16" s="52">
        <f>SUM(K17:K19)</f>
        <v>24878284</v>
      </c>
      <c r="L16" s="52">
        <f>SUM(L17:L19)</f>
        <v>35041949</v>
      </c>
      <c r="M16" s="52">
        <f>SUM(M17:M19)</f>
        <v>23522249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23698598</v>
      </c>
      <c r="K17" s="6">
        <v>16195628</v>
      </c>
      <c r="L17" s="6">
        <v>21129675</v>
      </c>
      <c r="M17" s="6">
        <v>14158632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9325402</v>
      </c>
      <c r="K18" s="6">
        <v>5899611</v>
      </c>
      <c r="L18" s="6">
        <v>9247466</v>
      </c>
      <c r="M18" s="6">
        <v>6103431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4308353</v>
      </c>
      <c r="K19" s="6">
        <v>2783045</v>
      </c>
      <c r="L19" s="6">
        <v>4664808</v>
      </c>
      <c r="M19" s="6">
        <v>3260186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6">
        <v>22129672</v>
      </c>
      <c r="K20" s="6">
        <v>11078424</v>
      </c>
      <c r="L20" s="6">
        <v>23544445</v>
      </c>
      <c r="M20" s="6">
        <v>11697282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6"/>
      <c r="K21" s="6"/>
      <c r="L21" s="6"/>
      <c r="M21" s="6"/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6"/>
      <c r="K25" s="6"/>
      <c r="L25" s="6"/>
      <c r="M25" s="6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6">
        <v>17742536</v>
      </c>
      <c r="K26" s="6">
        <v>11083911</v>
      </c>
      <c r="L26" s="6">
        <v>21512197</v>
      </c>
      <c r="M26" s="6">
        <v>14322273</v>
      </c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2">
        <f>SUM(J28:J32)</f>
        <v>3311118</v>
      </c>
      <c r="K27" s="52">
        <f>SUM(K28:K32)</f>
        <v>3306197</v>
      </c>
      <c r="L27" s="52">
        <f>SUM(L28:L32)</f>
        <v>2191075</v>
      </c>
      <c r="M27" s="52">
        <f>SUM(M28:M32)</f>
        <v>2188406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6"/>
      <c r="K28" s="6"/>
      <c r="L28" s="6"/>
      <c r="M28" s="6"/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6">
        <v>3305410</v>
      </c>
      <c r="K29" s="6">
        <v>3301706</v>
      </c>
      <c r="L29" s="6">
        <v>2184832</v>
      </c>
      <c r="M29" s="6">
        <v>2184832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6"/>
      <c r="K30" s="6"/>
      <c r="L30" s="6"/>
      <c r="M30" s="6"/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6"/>
      <c r="K31" s="6"/>
      <c r="L31" s="6"/>
      <c r="M31" s="6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6">
        <v>5708</v>
      </c>
      <c r="K32" s="6">
        <v>4491</v>
      </c>
      <c r="L32" s="6">
        <v>6243</v>
      </c>
      <c r="M32" s="6">
        <v>3574</v>
      </c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2">
        <f>SUM(J34:J37)</f>
        <v>10923526</v>
      </c>
      <c r="K33" s="52">
        <f>SUM(K34:K37)</f>
        <v>4263049</v>
      </c>
      <c r="L33" s="52">
        <f>SUM(L34:L37)</f>
        <v>11390995</v>
      </c>
      <c r="M33" s="52">
        <f>SUM(M34:M37)</f>
        <v>7429115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6">
        <v>4924182</v>
      </c>
      <c r="K34" s="6">
        <v>2475694</v>
      </c>
      <c r="L34" s="6">
        <v>5128825</v>
      </c>
      <c r="M34" s="6">
        <v>5025316</v>
      </c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6">
        <v>5773072</v>
      </c>
      <c r="K35" s="6">
        <v>1676704</v>
      </c>
      <c r="L35" s="6">
        <v>5791931</v>
      </c>
      <c r="M35" s="6">
        <v>2315069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6"/>
      <c r="K36" s="6"/>
      <c r="L36" s="6"/>
      <c r="M36" s="6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6">
        <v>226272</v>
      </c>
      <c r="K37" s="6">
        <v>110651</v>
      </c>
      <c r="L37" s="6">
        <v>470239</v>
      </c>
      <c r="M37" s="6">
        <v>88730</v>
      </c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6"/>
      <c r="K38" s="6"/>
      <c r="L38" s="6"/>
      <c r="M38" s="6"/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6"/>
      <c r="K39" s="6"/>
      <c r="L39" s="6"/>
      <c r="M39" s="6"/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6"/>
      <c r="K40" s="6"/>
      <c r="L40" s="6"/>
      <c r="M40" s="6"/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6"/>
      <c r="K41" s="6"/>
      <c r="L41" s="6"/>
      <c r="M41" s="6"/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2">
        <f>J7+J27+J38+J40</f>
        <v>74620343</v>
      </c>
      <c r="K42" s="52">
        <f>K7+K27+K38+K40</f>
        <v>64922712</v>
      </c>
      <c r="L42" s="52">
        <f>L7+L27+L38+L40</f>
        <v>81687473</v>
      </c>
      <c r="M42" s="52">
        <f>M7+M27+M38+M40</f>
        <v>73495028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2">
        <f>J10+J33+J39+J41</f>
        <v>129372526</v>
      </c>
      <c r="K43" s="52">
        <f>K10+K33+K39+K41</f>
        <v>78837011</v>
      </c>
      <c r="L43" s="52">
        <f>L10+L33+L39+L41</f>
        <v>133031727</v>
      </c>
      <c r="M43" s="52">
        <f>M10+M33+M39+M41</f>
        <v>86267085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2">
        <f>J42-J43</f>
        <v>-54752183</v>
      </c>
      <c r="K44" s="52">
        <f>K42-K43</f>
        <v>-13914299</v>
      </c>
      <c r="L44" s="52">
        <f>L42-L43</f>
        <v>-51344254</v>
      </c>
      <c r="M44" s="52">
        <f>M42-M43</f>
        <v>-12772057</v>
      </c>
    </row>
    <row r="45" spans="1:13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2">
        <f>IF(J43&gt;J42,J43-J42,0)</f>
        <v>54752183</v>
      </c>
      <c r="K46" s="52">
        <f>IF(K43&gt;K42,K43-K42,0)</f>
        <v>13914299</v>
      </c>
      <c r="L46" s="52">
        <f>IF(L43&gt;L42,L43-L42,0)</f>
        <v>51344254</v>
      </c>
      <c r="M46" s="52">
        <f>IF(M43&gt;M42,M43-M42,0)</f>
        <v>12772057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6"/>
      <c r="K47" s="6"/>
      <c r="L47" s="6"/>
      <c r="M47" s="6"/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2">
        <f>J44-J47</f>
        <v>-54752183</v>
      </c>
      <c r="K48" s="52">
        <f>K44-K47</f>
        <v>-13914299</v>
      </c>
      <c r="L48" s="52">
        <f>L44-L47</f>
        <v>-51344254</v>
      </c>
      <c r="M48" s="52">
        <f>M44-M47</f>
        <v>-12772057</v>
      </c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0">
        <f>IF(J48&lt;0,-J48,0)</f>
        <v>54752183</v>
      </c>
      <c r="K50" s="60">
        <f>IF(K48&lt;0,-K48,0)</f>
        <v>13914299</v>
      </c>
      <c r="L50" s="60">
        <f>IF(L48&lt;0,-L48,0)</f>
        <v>51344254</v>
      </c>
      <c r="M50" s="60">
        <f>IF(M48&lt;0,-M48,0)</f>
        <v>12772057</v>
      </c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4"/>
      <c r="J52" s="54"/>
      <c r="K52" s="54"/>
      <c r="L52" s="54"/>
      <c r="M52" s="61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6"/>
      <c r="K53" s="6"/>
      <c r="L53" s="6"/>
      <c r="M53" s="6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7"/>
      <c r="K54" s="7"/>
      <c r="L54" s="7"/>
      <c r="M54" s="7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8">
        <v>157</v>
      </c>
      <c r="J56" s="5"/>
      <c r="K56" s="5"/>
      <c r="L56" s="5"/>
      <c r="M56" s="5"/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6"/>
      <c r="K58" s="6"/>
      <c r="L58" s="6"/>
      <c r="M58" s="6"/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6"/>
      <c r="K59" s="6"/>
      <c r="L59" s="6"/>
      <c r="M59" s="6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6"/>
      <c r="K60" s="6"/>
      <c r="L60" s="6"/>
      <c r="M60" s="6"/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6"/>
      <c r="K61" s="6"/>
      <c r="L61" s="6"/>
      <c r="M61" s="6"/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6"/>
      <c r="K62" s="6"/>
      <c r="L62" s="6"/>
      <c r="M62" s="6"/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6"/>
      <c r="K63" s="6"/>
      <c r="L63" s="6"/>
      <c r="M63" s="6"/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6"/>
      <c r="K64" s="6"/>
      <c r="L64" s="6"/>
      <c r="M64" s="6"/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6"/>
      <c r="K65" s="6"/>
      <c r="L65" s="6"/>
      <c r="M65" s="6"/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2" t="s">
        <v>278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157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6"/>
      <c r="K70" s="6"/>
      <c r="L70" s="6"/>
      <c r="M70" s="6"/>
    </row>
    <row r="71" spans="1:13" ht="12.75">
      <c r="A71" s="229" t="s">
        <v>201</v>
      </c>
      <c r="B71" s="230"/>
      <c r="C71" s="230"/>
      <c r="D71" s="230"/>
      <c r="E71" s="230"/>
      <c r="F71" s="230"/>
      <c r="G71" s="230"/>
      <c r="H71" s="231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1">
      <selection activeCell="K54" sqref="K54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301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50</v>
      </c>
      <c r="B4" s="252"/>
      <c r="C4" s="252"/>
      <c r="D4" s="252"/>
      <c r="E4" s="252"/>
      <c r="F4" s="252"/>
      <c r="G4" s="252"/>
      <c r="H4" s="252"/>
      <c r="I4" s="63" t="s">
        <v>245</v>
      </c>
      <c r="J4" s="64" t="s">
        <v>283</v>
      </c>
      <c r="K4" s="64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249</v>
      </c>
      <c r="K5" s="66" t="s">
        <v>250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45"/>
      <c r="J6" s="245"/>
      <c r="K6" s="246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-54752183</v>
      </c>
      <c r="K7" s="6">
        <v>-51344254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22129672</v>
      </c>
      <c r="K8" s="6">
        <v>23544445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49502088</v>
      </c>
      <c r="K9" s="6">
        <v>98936768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6"/>
      <c r="K10" s="6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6"/>
      <c r="K11" s="6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6946321</v>
      </c>
      <c r="K12" s="6">
        <v>6592062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52">
        <f>SUM(J7:J12)</f>
        <v>23825898</v>
      </c>
      <c r="K13" s="52">
        <f>SUM(K7:K12)</f>
        <v>77729021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>
        <v>22453007</v>
      </c>
      <c r="K15" s="6">
        <v>26147482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6">
        <v>752406</v>
      </c>
      <c r="K16" s="6">
        <v>1166130</v>
      </c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/>
      <c r="K17" s="6"/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52">
        <f>SUM(J14:J17)</f>
        <v>23205413</v>
      </c>
      <c r="K18" s="52">
        <f>SUM(K14:K17)</f>
        <v>27313612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52">
        <f>IF(J13&gt;J18,J13-J18,0)</f>
        <v>620485</v>
      </c>
      <c r="K19" s="52">
        <f>IF(K13&gt;K18,K13-K18,0)</f>
        <v>50415409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45"/>
      <c r="J21" s="245"/>
      <c r="K21" s="246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>
        <v>10508</v>
      </c>
      <c r="K22" s="6">
        <v>38900</v>
      </c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>
        <v>55117</v>
      </c>
      <c r="K24" s="6">
        <v>1258</v>
      </c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>
        <v>9723</v>
      </c>
      <c r="K25" s="6">
        <v>5650</v>
      </c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>
        <v>148418</v>
      </c>
      <c r="K26" s="6">
        <v>44578</v>
      </c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2">
        <f>SUM(J22:J26)</f>
        <v>223766</v>
      </c>
      <c r="K27" s="52">
        <f>SUM(K22:K26)</f>
        <v>90386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44369980</v>
      </c>
      <c r="K28" s="6">
        <v>140545281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>
        <v>44100</v>
      </c>
      <c r="K30" s="6"/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52">
        <f>SUM(J28:J30)</f>
        <v>44414080</v>
      </c>
      <c r="K31" s="52">
        <f>SUM(K28:K30)</f>
        <v>140545281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52">
        <f>IF(J31&gt;J27,J31-J27,0)</f>
        <v>44190314</v>
      </c>
      <c r="K33" s="52">
        <f>IF(K31&gt;K27,K31-K27,0)</f>
        <v>140454895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45"/>
      <c r="J34" s="245"/>
      <c r="K34" s="246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35504969</v>
      </c>
      <c r="K36" s="6">
        <v>75980686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/>
      <c r="K37" s="6"/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52">
        <f>SUM(J35:J37)</f>
        <v>35504969</v>
      </c>
      <c r="K38" s="52">
        <f>SUM(K35:K37)</f>
        <v>75980686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9224035</v>
      </c>
      <c r="K39" s="6">
        <v>15813376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/>
      <c r="K43" s="6"/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52">
        <f>SUM(J39:J43)</f>
        <v>9224035</v>
      </c>
      <c r="K44" s="52">
        <f>SUM(K39:K43)</f>
        <v>15813376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52">
        <f>IF(J38&gt;J44,J38-J44,0)</f>
        <v>26280934</v>
      </c>
      <c r="K45" s="52">
        <f>IF(K38&gt;K44,K38-K44,0)</f>
        <v>60167310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52">
        <f>IF(J20-J19+J33-J32+J46-J45&gt;0,J20-J19+J33-J32+J46-J45,0)</f>
        <v>17288895</v>
      </c>
      <c r="K48" s="52">
        <f>IF(K20-K19+K33-K32+K46-K45&gt;0,K20-K19+K33-K32+K46-K45,0)</f>
        <v>29872176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">
        <v>27614806</v>
      </c>
      <c r="K49" s="6">
        <v>32439386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/>
      <c r="K50" s="6"/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v>17288895</v>
      </c>
      <c r="K51" s="6">
        <v>29872176</v>
      </c>
    </row>
    <row r="52" spans="1:11" ht="12.75">
      <c r="A52" s="183" t="s">
        <v>146</v>
      </c>
      <c r="B52" s="184"/>
      <c r="C52" s="184"/>
      <c r="D52" s="184"/>
      <c r="E52" s="184"/>
      <c r="F52" s="184"/>
      <c r="G52" s="184"/>
      <c r="H52" s="184"/>
      <c r="I52" s="4">
        <v>44</v>
      </c>
      <c r="J52" s="60">
        <f>J49+J50-J51</f>
        <v>10325911</v>
      </c>
      <c r="K52" s="60">
        <f>K49+K50-K51</f>
        <v>2567210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9" t="s">
        <v>247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41"/>
      <c r="B2" s="67"/>
      <c r="C2" s="256" t="s">
        <v>248</v>
      </c>
      <c r="D2" s="256"/>
      <c r="E2" s="70">
        <v>41640</v>
      </c>
      <c r="F2" s="42" t="s">
        <v>216</v>
      </c>
      <c r="G2" s="257">
        <v>41820</v>
      </c>
      <c r="H2" s="258"/>
      <c r="I2" s="67"/>
      <c r="J2" s="67"/>
      <c r="K2" s="67"/>
      <c r="L2" s="71"/>
    </row>
    <row r="3" spans="1:11" ht="23.25">
      <c r="A3" s="259" t="s">
        <v>50</v>
      </c>
      <c r="B3" s="259"/>
      <c r="C3" s="259"/>
      <c r="D3" s="259"/>
      <c r="E3" s="259"/>
      <c r="F3" s="259"/>
      <c r="G3" s="259"/>
      <c r="H3" s="259"/>
      <c r="I3" s="74" t="s">
        <v>271</v>
      </c>
      <c r="J3" s="75" t="s">
        <v>124</v>
      </c>
      <c r="K3" s="75" t="s">
        <v>125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77">
        <v>2</v>
      </c>
      <c r="J4" s="76" t="s">
        <v>249</v>
      </c>
      <c r="K4" s="76" t="s">
        <v>250</v>
      </c>
    </row>
    <row r="5" spans="1:11" ht="12.75">
      <c r="A5" s="254" t="s">
        <v>251</v>
      </c>
      <c r="B5" s="255"/>
      <c r="C5" s="255"/>
      <c r="D5" s="255"/>
      <c r="E5" s="255"/>
      <c r="F5" s="255"/>
      <c r="G5" s="255"/>
      <c r="H5" s="255"/>
      <c r="I5" s="43">
        <v>1</v>
      </c>
      <c r="J5" s="44">
        <v>43650000</v>
      </c>
      <c r="K5" s="44">
        <v>43650000</v>
      </c>
    </row>
    <row r="6" spans="1:11" ht="12.75">
      <c r="A6" s="254" t="s">
        <v>252</v>
      </c>
      <c r="B6" s="255"/>
      <c r="C6" s="255"/>
      <c r="D6" s="255"/>
      <c r="E6" s="255"/>
      <c r="F6" s="255"/>
      <c r="G6" s="255"/>
      <c r="H6" s="255"/>
      <c r="I6" s="43">
        <v>2</v>
      </c>
      <c r="J6" s="45"/>
      <c r="K6" s="45"/>
    </row>
    <row r="7" spans="1:11" ht="12.75">
      <c r="A7" s="254" t="s">
        <v>253</v>
      </c>
      <c r="B7" s="255"/>
      <c r="C7" s="255"/>
      <c r="D7" s="255"/>
      <c r="E7" s="255"/>
      <c r="F7" s="255"/>
      <c r="G7" s="255"/>
      <c r="H7" s="255"/>
      <c r="I7" s="43">
        <v>3</v>
      </c>
      <c r="J7" s="45">
        <v>638669776</v>
      </c>
      <c r="K7" s="45">
        <v>638669776</v>
      </c>
    </row>
    <row r="8" spans="1:11" ht="12.75">
      <c r="A8" s="254" t="s">
        <v>254</v>
      </c>
      <c r="B8" s="255"/>
      <c r="C8" s="255"/>
      <c r="D8" s="255"/>
      <c r="E8" s="255"/>
      <c r="F8" s="255"/>
      <c r="G8" s="255"/>
      <c r="H8" s="255"/>
      <c r="I8" s="43">
        <v>4</v>
      </c>
      <c r="J8" s="45">
        <v>666752</v>
      </c>
      <c r="K8" s="45">
        <v>1400869</v>
      </c>
    </row>
    <row r="9" spans="1:11" ht="12.75">
      <c r="A9" s="254" t="s">
        <v>255</v>
      </c>
      <c r="B9" s="255"/>
      <c r="C9" s="255"/>
      <c r="D9" s="255"/>
      <c r="E9" s="255"/>
      <c r="F9" s="255"/>
      <c r="G9" s="255"/>
      <c r="H9" s="255"/>
      <c r="I9" s="43">
        <v>5</v>
      </c>
      <c r="J9" s="45">
        <v>734117</v>
      </c>
      <c r="K9" s="45">
        <v>-51344254</v>
      </c>
    </row>
    <row r="10" spans="1:11" ht="12.75">
      <c r="A10" s="254" t="s">
        <v>256</v>
      </c>
      <c r="B10" s="255"/>
      <c r="C10" s="255"/>
      <c r="D10" s="255"/>
      <c r="E10" s="255"/>
      <c r="F10" s="255"/>
      <c r="G10" s="255"/>
      <c r="H10" s="255"/>
      <c r="I10" s="43">
        <v>6</v>
      </c>
      <c r="J10" s="45"/>
      <c r="K10" s="45"/>
    </row>
    <row r="11" spans="1:11" ht="12.75">
      <c r="A11" s="254" t="s">
        <v>257</v>
      </c>
      <c r="B11" s="255"/>
      <c r="C11" s="255"/>
      <c r="D11" s="255"/>
      <c r="E11" s="255"/>
      <c r="F11" s="255"/>
      <c r="G11" s="255"/>
      <c r="H11" s="255"/>
      <c r="I11" s="43">
        <v>7</v>
      </c>
      <c r="J11" s="45"/>
      <c r="K11" s="45"/>
    </row>
    <row r="12" spans="1:11" ht="12.75">
      <c r="A12" s="254" t="s">
        <v>258</v>
      </c>
      <c r="B12" s="255"/>
      <c r="C12" s="255"/>
      <c r="D12" s="255"/>
      <c r="E12" s="255"/>
      <c r="F12" s="255"/>
      <c r="G12" s="255"/>
      <c r="H12" s="255"/>
      <c r="I12" s="43">
        <v>8</v>
      </c>
      <c r="J12" s="45">
        <v>41608</v>
      </c>
      <c r="K12" s="45">
        <v>41608</v>
      </c>
    </row>
    <row r="13" spans="1:11" ht="12.75">
      <c r="A13" s="254" t="s">
        <v>259</v>
      </c>
      <c r="B13" s="255"/>
      <c r="C13" s="255"/>
      <c r="D13" s="255"/>
      <c r="E13" s="255"/>
      <c r="F13" s="255"/>
      <c r="G13" s="255"/>
      <c r="H13" s="255"/>
      <c r="I13" s="43">
        <v>9</v>
      </c>
      <c r="J13" s="45"/>
      <c r="K13" s="45"/>
    </row>
    <row r="14" spans="1:11" ht="12.75">
      <c r="A14" s="261" t="s">
        <v>260</v>
      </c>
      <c r="B14" s="262"/>
      <c r="C14" s="262"/>
      <c r="D14" s="262"/>
      <c r="E14" s="262"/>
      <c r="F14" s="262"/>
      <c r="G14" s="262"/>
      <c r="H14" s="262"/>
      <c r="I14" s="43">
        <v>10</v>
      </c>
      <c r="J14" s="72">
        <f>SUM(J5:J13)</f>
        <v>683762253</v>
      </c>
      <c r="K14" s="72">
        <f>SUM(K5:K13)</f>
        <v>632417999</v>
      </c>
    </row>
    <row r="15" spans="1:11" ht="12.75">
      <c r="A15" s="254" t="s">
        <v>261</v>
      </c>
      <c r="B15" s="255"/>
      <c r="C15" s="255"/>
      <c r="D15" s="255"/>
      <c r="E15" s="255"/>
      <c r="F15" s="255"/>
      <c r="G15" s="255"/>
      <c r="H15" s="255"/>
      <c r="I15" s="43">
        <v>11</v>
      </c>
      <c r="J15" s="45"/>
      <c r="K15" s="45"/>
    </row>
    <row r="16" spans="1:11" ht="12.75">
      <c r="A16" s="254" t="s">
        <v>262</v>
      </c>
      <c r="B16" s="255"/>
      <c r="C16" s="255"/>
      <c r="D16" s="255"/>
      <c r="E16" s="255"/>
      <c r="F16" s="255"/>
      <c r="G16" s="255"/>
      <c r="H16" s="255"/>
      <c r="I16" s="43">
        <v>12</v>
      </c>
      <c r="J16" s="45"/>
      <c r="K16" s="45"/>
    </row>
    <row r="17" spans="1:11" ht="12.75">
      <c r="A17" s="254" t="s">
        <v>263</v>
      </c>
      <c r="B17" s="255"/>
      <c r="C17" s="255"/>
      <c r="D17" s="255"/>
      <c r="E17" s="255"/>
      <c r="F17" s="255"/>
      <c r="G17" s="255"/>
      <c r="H17" s="255"/>
      <c r="I17" s="43">
        <v>13</v>
      </c>
      <c r="J17" s="45"/>
      <c r="K17" s="45"/>
    </row>
    <row r="18" spans="1:11" ht="12.75">
      <c r="A18" s="254" t="s">
        <v>264</v>
      </c>
      <c r="B18" s="255"/>
      <c r="C18" s="255"/>
      <c r="D18" s="255"/>
      <c r="E18" s="255"/>
      <c r="F18" s="255"/>
      <c r="G18" s="255"/>
      <c r="H18" s="255"/>
      <c r="I18" s="43">
        <v>14</v>
      </c>
      <c r="J18" s="45"/>
      <c r="K18" s="45"/>
    </row>
    <row r="19" spans="1:11" ht="12.75">
      <c r="A19" s="254" t="s">
        <v>265</v>
      </c>
      <c r="B19" s="255"/>
      <c r="C19" s="255"/>
      <c r="D19" s="255"/>
      <c r="E19" s="255"/>
      <c r="F19" s="255"/>
      <c r="G19" s="255"/>
      <c r="H19" s="255"/>
      <c r="I19" s="43">
        <v>15</v>
      </c>
      <c r="J19" s="45"/>
      <c r="K19" s="45"/>
    </row>
    <row r="20" spans="1:11" ht="12.75">
      <c r="A20" s="254" t="s">
        <v>266</v>
      </c>
      <c r="B20" s="255"/>
      <c r="C20" s="255"/>
      <c r="D20" s="255"/>
      <c r="E20" s="255"/>
      <c r="F20" s="255"/>
      <c r="G20" s="255"/>
      <c r="H20" s="255"/>
      <c r="I20" s="43">
        <v>16</v>
      </c>
      <c r="J20" s="45"/>
      <c r="K20" s="45"/>
    </row>
    <row r="21" spans="1:11" ht="12.75">
      <c r="A21" s="261" t="s">
        <v>267</v>
      </c>
      <c r="B21" s="262"/>
      <c r="C21" s="262"/>
      <c r="D21" s="262"/>
      <c r="E21" s="262"/>
      <c r="F21" s="262"/>
      <c r="G21" s="262"/>
      <c r="H21" s="262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268</v>
      </c>
      <c r="B23" s="264"/>
      <c r="C23" s="264"/>
      <c r="D23" s="264"/>
      <c r="E23" s="264"/>
      <c r="F23" s="264"/>
      <c r="G23" s="264"/>
      <c r="H23" s="264"/>
      <c r="I23" s="46">
        <v>18</v>
      </c>
      <c r="J23" s="44"/>
      <c r="K23" s="44"/>
    </row>
    <row r="24" spans="1:11" ht="17.25" customHeight="1">
      <c r="A24" s="265" t="s">
        <v>269</v>
      </c>
      <c r="B24" s="266"/>
      <c r="C24" s="266"/>
      <c r="D24" s="266"/>
      <c r="E24" s="266"/>
      <c r="F24" s="266"/>
      <c r="G24" s="266"/>
      <c r="H24" s="266"/>
      <c r="I24" s="47">
        <v>19</v>
      </c>
      <c r="J24" s="73"/>
      <c r="K24" s="73"/>
    </row>
    <row r="25" spans="1:11" ht="30" customHeight="1">
      <c r="A25" s="267" t="s">
        <v>270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5" t="s">
        <v>246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6" t="s">
        <v>302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2014-07-23T08:30:21Z</cp:lastPrinted>
  <dcterms:created xsi:type="dcterms:W3CDTF">2008-10-17T11:51:54Z</dcterms:created>
  <dcterms:modified xsi:type="dcterms:W3CDTF">2014-07-29T14:56:52Z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